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<sst xmlns="http://schemas.openxmlformats.org/spreadsheetml/2006/main" count="40" uniqueCount="40">
  <si>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КЭР</t>
  </si>
  <si>
    <t>КВР</t>
  </si>
  <si>
    <t>211 "зарплата</t>
  </si>
  <si>
    <t>итого</t>
  </si>
  <si>
    <t>212 "прочие выплаты"</t>
  </si>
  <si>
    <t>213"Начисления на оплату труда"</t>
  </si>
  <si>
    <t>221 "Услуги связи"</t>
  </si>
  <si>
    <t>абонентская плата</t>
  </si>
  <si>
    <t>междугородние переговоры</t>
  </si>
  <si>
    <t>выдача расшифровки</t>
  </si>
  <si>
    <t>электронная почта</t>
  </si>
  <si>
    <t>Заправка картриджа</t>
  </si>
  <si>
    <t>226 "Прочие услуги"</t>
  </si>
  <si>
    <t>Подписка</t>
  </si>
  <si>
    <t>автостраховка</t>
  </si>
  <si>
    <t>оплата проживания в гостинице</t>
  </si>
  <si>
    <t>290 "Прочие расходы"</t>
  </si>
  <si>
    <t>310"Увеличение стоимости основных средств"</t>
  </si>
  <si>
    <t>340 "Увеличение стоимости материальных запасов"</t>
  </si>
  <si>
    <t>Бензин</t>
  </si>
  <si>
    <t>запчасти к автомашинам</t>
  </si>
  <si>
    <t>запчасти к компьютерам</t>
  </si>
  <si>
    <t>Канцтовары</t>
  </si>
  <si>
    <t>справочная литература</t>
  </si>
  <si>
    <t>Итого:</t>
  </si>
  <si>
    <t>225 "Услуги по содержанию имущества"</t>
  </si>
  <si>
    <t>субсидияы по ЛПХ</t>
  </si>
  <si>
    <t>программы</t>
  </si>
  <si>
    <t>по соглашению</t>
  </si>
  <si>
    <t>242 Субсидии ЛПХ</t>
  </si>
  <si>
    <t>ЛПХ</t>
  </si>
  <si>
    <t>сумма по кварталам</t>
  </si>
  <si>
    <t xml:space="preserve">Начальник отдела сельского хозяйства </t>
  </si>
  <si>
    <t>Н.Г.Золотухин</t>
  </si>
  <si>
    <t>мобильная связь</t>
  </si>
  <si>
    <t>по договору, ремонт</t>
  </si>
  <si>
    <t>почтовая связь</t>
  </si>
  <si>
    <t xml:space="preserve"> </t>
  </si>
  <si>
    <t>исполнитель Киселева Е.М. Тел 215-42</t>
  </si>
  <si>
    <t>Содержание сельхозотдела администрации Рыбинского района по месяцам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</si>
</sst>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zoomScalePageLayoutView="0" workbookViewId="0" topLeftCell="A1">
      <selection activeCell="O39" sqref="O39"/>
    </sheetView>
  </sheetViews>
  <sheetFormatPr defaultColWidth="9.00390625" defaultRowHeight="12.75"/>
  <cols>
    <col min="1" max="1" width="35.875" style="0" customWidth="1"/>
    <col min="2" max="2" width="0.6171875" style="0" hidden="1" customWidth="1"/>
    <col min="3" max="4" width="10.875" style="0" customWidth="1"/>
    <col min="5" max="5" width="10.75390625" style="0" customWidth="1"/>
    <col min="6" max="6" width="10.125" style="0" customWidth="1"/>
    <col min="7" max="7" width="9.625" style="0" customWidth="1"/>
    <col min="8" max="8" width="10.875" style="0" customWidth="1"/>
    <col min="9" max="9" width="10.00390625" style="0" customWidth="1"/>
    <col min="10" max="10" width="11.125" style="0" customWidth="1"/>
    <col min="11" max="11" width="10.375" style="0" customWidth="1"/>
    <col min="12" max="12" width="11.625" style="0" customWidth="1"/>
    <col min="13" max="13" width="9.375" style="0" customWidth="1"/>
    <col min="14" max="14" width="10.625" style="0" customWidth="1"/>
    <col min="15" max="15" width="12.00390625" style="0" customWidth="1"/>
    <col min="17" max="17" width="12.625" style="0" customWidth="1"/>
  </cols>
  <sheetData>
    <row r="1" spans="1:14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3.5" thickBot="1"/>
    <row r="3" spans="1:15" ht="13.5" thickBot="1">
      <c r="A3" s="10" t="s">
        <v>0</v>
      </c>
      <c r="B3" s="6" t="s">
        <v>1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O3" s="7" t="s">
        <v>3</v>
      </c>
    </row>
    <row r="4" spans="1:17" ht="22.5" customHeight="1">
      <c r="A4" s="9" t="s">
        <v>2</v>
      </c>
      <c r="B4" s="4">
        <v>5</v>
      </c>
      <c r="C4" s="17">
        <v>125787</v>
      </c>
      <c r="D4" s="17">
        <v>125787</v>
      </c>
      <c r="E4" s="17">
        <v>125787</v>
      </c>
      <c r="F4" s="17">
        <v>165787</v>
      </c>
      <c r="G4" s="17">
        <v>144905</v>
      </c>
      <c r="H4" s="17">
        <v>149783</v>
      </c>
      <c r="I4" s="17">
        <v>159800.1</v>
      </c>
      <c r="J4" s="17">
        <v>125786.5</v>
      </c>
      <c r="K4" s="17">
        <v>125786.5</v>
      </c>
      <c r="L4" s="19">
        <v>147911.2</v>
      </c>
      <c r="M4" s="17">
        <v>125787.1</v>
      </c>
      <c r="N4" s="19">
        <v>125787</v>
      </c>
      <c r="O4" s="18">
        <f>SUM(C4:N4)</f>
        <v>1648694.4000000001</v>
      </c>
      <c r="Q4">
        <v>1508525</v>
      </c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f>SUM(B6:N6)</f>
        <v>0</v>
      </c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2.75">
      <c r="A8" s="2" t="s">
        <v>5</v>
      </c>
      <c r="B8" s="1"/>
      <c r="C8" s="15">
        <f>C4*30.2%</f>
        <v>37987.674</v>
      </c>
      <c r="D8" s="15">
        <f aca="true" t="shared" si="0" ref="D8:N8">D4*30.2%</f>
        <v>37987.674</v>
      </c>
      <c r="E8" s="15">
        <f t="shared" si="0"/>
        <v>37987.674</v>
      </c>
      <c r="F8" s="15">
        <f t="shared" si="0"/>
        <v>50067.674</v>
      </c>
      <c r="G8" s="15">
        <f t="shared" si="0"/>
        <v>43761.31</v>
      </c>
      <c r="H8" s="15">
        <f t="shared" si="0"/>
        <v>45234.466</v>
      </c>
      <c r="I8" s="15">
        <f t="shared" si="0"/>
        <v>48259.6302</v>
      </c>
      <c r="J8" s="15">
        <f t="shared" si="0"/>
        <v>37987.523</v>
      </c>
      <c r="K8" s="15">
        <f t="shared" si="0"/>
        <v>37987.523</v>
      </c>
      <c r="L8" s="15">
        <f t="shared" si="0"/>
        <v>44669.182400000005</v>
      </c>
      <c r="M8" s="15">
        <f t="shared" si="0"/>
        <v>37987.7042</v>
      </c>
      <c r="N8" s="15">
        <f t="shared" si="0"/>
        <v>37987.674</v>
      </c>
      <c r="O8" s="15">
        <f>O4*30.2%</f>
        <v>497905.7088</v>
      </c>
      <c r="Q8">
        <v>455575</v>
      </c>
    </row>
    <row r="9" spans="1:15" ht="4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13.5" thickBot="1">
      <c r="A10" s="5" t="s">
        <v>6</v>
      </c>
      <c r="B10" s="6"/>
      <c r="C10" s="6">
        <f>C11+C12+C13+C14+C15+C16</f>
        <v>7412</v>
      </c>
      <c r="D10" s="6">
        <f aca="true" t="shared" si="1" ref="D10:N10">D11+D12+D13+D14+D15+D16</f>
        <v>7712</v>
      </c>
      <c r="E10" s="6">
        <f t="shared" si="1"/>
        <v>7612</v>
      </c>
      <c r="F10" s="6">
        <f t="shared" si="1"/>
        <v>7712</v>
      </c>
      <c r="G10" s="6">
        <f t="shared" si="1"/>
        <v>7612</v>
      </c>
      <c r="H10" s="6">
        <f t="shared" si="1"/>
        <v>7712</v>
      </c>
      <c r="I10" s="6">
        <f t="shared" si="1"/>
        <v>7612</v>
      </c>
      <c r="J10" s="6">
        <f t="shared" si="1"/>
        <v>7712</v>
      </c>
      <c r="K10" s="6">
        <f t="shared" si="1"/>
        <v>7812</v>
      </c>
      <c r="L10" s="6">
        <f t="shared" si="1"/>
        <v>7912</v>
      </c>
      <c r="M10" s="6">
        <f t="shared" si="1"/>
        <v>7612</v>
      </c>
      <c r="N10" s="6">
        <f t="shared" si="1"/>
        <v>7812</v>
      </c>
      <c r="O10" s="16">
        <f aca="true" t="shared" si="2" ref="O10:O18">SUM(B10:N10)</f>
        <v>92244</v>
      </c>
      <c r="Q10">
        <v>86808</v>
      </c>
    </row>
    <row r="11" spans="1:15" ht="12.75">
      <c r="A11" s="4" t="s">
        <v>7</v>
      </c>
      <c r="B11" s="4"/>
      <c r="C11" s="4">
        <v>1700</v>
      </c>
      <c r="D11" s="4">
        <v>1700</v>
      </c>
      <c r="E11" s="4">
        <v>1700</v>
      </c>
      <c r="F11" s="4">
        <v>1700</v>
      </c>
      <c r="G11" s="4">
        <v>1700</v>
      </c>
      <c r="H11" s="4">
        <v>1700</v>
      </c>
      <c r="I11" s="4">
        <v>1700</v>
      </c>
      <c r="J11" s="4">
        <v>1700</v>
      </c>
      <c r="K11" s="4">
        <v>1700</v>
      </c>
      <c r="L11" s="4">
        <v>1700</v>
      </c>
      <c r="M11" s="4">
        <v>1700</v>
      </c>
      <c r="N11" s="4">
        <v>1700</v>
      </c>
      <c r="O11" s="4">
        <f t="shared" si="2"/>
        <v>20400</v>
      </c>
    </row>
    <row r="12" spans="1:15" ht="12.75">
      <c r="A12" s="1" t="s">
        <v>8</v>
      </c>
      <c r="B12" s="1"/>
      <c r="C12" s="1">
        <v>2600</v>
      </c>
      <c r="D12" s="1">
        <v>2800</v>
      </c>
      <c r="E12" s="1">
        <v>2800</v>
      </c>
      <c r="F12" s="1">
        <v>2800</v>
      </c>
      <c r="G12" s="1">
        <v>2800</v>
      </c>
      <c r="H12" s="1">
        <v>2800</v>
      </c>
      <c r="I12" s="1">
        <v>2800</v>
      </c>
      <c r="J12" s="1">
        <v>2800</v>
      </c>
      <c r="K12" s="1">
        <v>3000</v>
      </c>
      <c r="L12" s="1">
        <v>3000</v>
      </c>
      <c r="M12" s="1">
        <v>2800</v>
      </c>
      <c r="N12" s="1">
        <v>2900</v>
      </c>
      <c r="O12" s="1">
        <f t="shared" si="2"/>
        <v>33900</v>
      </c>
    </row>
    <row r="13" spans="1:15" ht="12.75">
      <c r="A13" s="1" t="s">
        <v>9</v>
      </c>
      <c r="B13" s="1"/>
      <c r="C13" s="1">
        <v>12</v>
      </c>
      <c r="D13" s="1">
        <v>12</v>
      </c>
      <c r="E13" s="1">
        <v>12</v>
      </c>
      <c r="F13" s="1">
        <v>12</v>
      </c>
      <c r="G13" s="1">
        <v>12</v>
      </c>
      <c r="H13" s="1">
        <v>12</v>
      </c>
      <c r="I13" s="1">
        <v>12</v>
      </c>
      <c r="J13" s="1">
        <v>12</v>
      </c>
      <c r="K13" s="1">
        <v>12</v>
      </c>
      <c r="L13" s="1">
        <v>12</v>
      </c>
      <c r="M13" s="1">
        <v>12</v>
      </c>
      <c r="N13" s="1">
        <v>12</v>
      </c>
      <c r="O13" s="1">
        <f t="shared" si="2"/>
        <v>144</v>
      </c>
    </row>
    <row r="14" spans="1:15" ht="12.75">
      <c r="A14" s="1" t="s">
        <v>10</v>
      </c>
      <c r="B14" s="1"/>
      <c r="C14" s="1">
        <v>2000</v>
      </c>
      <c r="D14" s="1">
        <v>2000</v>
      </c>
      <c r="E14" s="1">
        <v>2000</v>
      </c>
      <c r="F14" s="1">
        <v>2000</v>
      </c>
      <c r="G14" s="1">
        <v>2000</v>
      </c>
      <c r="H14" s="1">
        <v>2000</v>
      </c>
      <c r="I14" s="1">
        <v>2000</v>
      </c>
      <c r="J14" s="1">
        <v>2000</v>
      </c>
      <c r="K14" s="1">
        <v>2000</v>
      </c>
      <c r="L14" s="1">
        <v>2000</v>
      </c>
      <c r="M14" s="1">
        <v>2000</v>
      </c>
      <c r="N14" s="1">
        <v>2000</v>
      </c>
      <c r="O14" s="1">
        <f t="shared" si="2"/>
        <v>24000</v>
      </c>
    </row>
    <row r="15" spans="1:15" ht="12.75">
      <c r="A15" s="3" t="s">
        <v>34</v>
      </c>
      <c r="B15" s="3"/>
      <c r="C15" s="3">
        <v>1100</v>
      </c>
      <c r="D15" s="3">
        <v>1100</v>
      </c>
      <c r="E15" s="3">
        <v>1100</v>
      </c>
      <c r="F15" s="3">
        <v>1100</v>
      </c>
      <c r="G15" s="3">
        <v>1100</v>
      </c>
      <c r="H15" s="3">
        <v>1100</v>
      </c>
      <c r="I15" s="3">
        <v>1100</v>
      </c>
      <c r="J15" s="3">
        <v>1100</v>
      </c>
      <c r="K15" s="3">
        <v>1100</v>
      </c>
      <c r="L15" s="3">
        <v>1100</v>
      </c>
      <c r="M15" s="3">
        <v>1100</v>
      </c>
      <c r="N15" s="3">
        <v>1100</v>
      </c>
      <c r="O15" s="1">
        <f t="shared" si="2"/>
        <v>13200</v>
      </c>
    </row>
    <row r="16" spans="1:15" ht="13.5" thickBot="1">
      <c r="A16" s="12" t="s">
        <v>36</v>
      </c>
      <c r="B16" s="13"/>
      <c r="C16" s="13"/>
      <c r="D16" s="13">
        <v>100</v>
      </c>
      <c r="E16" s="13"/>
      <c r="F16" s="13">
        <v>100</v>
      </c>
      <c r="G16" s="13"/>
      <c r="H16" s="13">
        <v>100</v>
      </c>
      <c r="I16" s="13"/>
      <c r="J16" s="13">
        <v>100</v>
      </c>
      <c r="K16" s="13"/>
      <c r="L16" s="13">
        <v>100</v>
      </c>
      <c r="M16" s="13"/>
      <c r="N16" s="13">
        <v>100</v>
      </c>
      <c r="O16" s="1">
        <f t="shared" si="2"/>
        <v>600</v>
      </c>
    </row>
    <row r="17" spans="1:17" ht="13.5" thickBot="1">
      <c r="A17" s="5" t="s">
        <v>25</v>
      </c>
      <c r="B17" s="6"/>
      <c r="C17" s="6">
        <f>C18</f>
        <v>0</v>
      </c>
      <c r="D17" s="6">
        <f aca="true" t="shared" si="3" ref="D17:N17">D18</f>
        <v>0</v>
      </c>
      <c r="E17" s="6">
        <f t="shared" si="3"/>
        <v>5000</v>
      </c>
      <c r="F17" s="6">
        <f t="shared" si="3"/>
        <v>0</v>
      </c>
      <c r="G17" s="6">
        <f t="shared" si="3"/>
        <v>5000</v>
      </c>
      <c r="H17" s="6">
        <f t="shared" si="3"/>
        <v>0</v>
      </c>
      <c r="I17" s="6">
        <f t="shared" si="3"/>
        <v>5000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6">
        <f t="shared" si="3"/>
        <v>1500</v>
      </c>
      <c r="N17" s="6">
        <f t="shared" si="3"/>
        <v>0</v>
      </c>
      <c r="O17" s="7">
        <f t="shared" si="2"/>
        <v>16500</v>
      </c>
      <c r="Q17">
        <v>10000</v>
      </c>
    </row>
    <row r="18" spans="1:15" ht="12.75">
      <c r="A18" s="4" t="s">
        <v>11</v>
      </c>
      <c r="B18" s="4"/>
      <c r="C18" s="4"/>
      <c r="D18" s="4"/>
      <c r="E18" s="4">
        <v>5000</v>
      </c>
      <c r="F18" s="4"/>
      <c r="G18" s="4">
        <v>5000</v>
      </c>
      <c r="H18" s="4"/>
      <c r="I18" s="4">
        <v>5000</v>
      </c>
      <c r="J18" s="4"/>
      <c r="K18" s="4"/>
      <c r="L18" s="4"/>
      <c r="M18" s="4">
        <v>1500</v>
      </c>
      <c r="N18" s="4"/>
      <c r="O18" s="4">
        <f t="shared" si="2"/>
        <v>16500</v>
      </c>
    </row>
    <row r="19" spans="1:15" ht="15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7" ht="13.5" thickBot="1">
      <c r="A20" s="5" t="s">
        <v>12</v>
      </c>
      <c r="B20" s="6"/>
      <c r="C20" s="6">
        <f>C21+C22+C26+C23+C24+C25</f>
        <v>0</v>
      </c>
      <c r="D20" s="6">
        <f>D21+D22+D26+D23+D24+D25</f>
        <v>6036</v>
      </c>
      <c r="E20" s="6">
        <f>E21+E22+E26+E23+E24+E25</f>
        <v>0</v>
      </c>
      <c r="F20" s="6">
        <f>F21+F22+F26+F23+F24+F25</f>
        <v>41036</v>
      </c>
      <c r="G20" s="6">
        <f aca="true" t="shared" si="4" ref="G20:N20">G21+G22+G26+G23+G24+G25</f>
        <v>7000</v>
      </c>
      <c r="H20" s="6">
        <f t="shared" si="4"/>
        <v>41036</v>
      </c>
      <c r="I20" s="6">
        <f t="shared" si="4"/>
        <v>0</v>
      </c>
      <c r="J20" s="6">
        <f t="shared" si="4"/>
        <v>40259</v>
      </c>
      <c r="K20" s="6">
        <f t="shared" si="4"/>
        <v>0</v>
      </c>
      <c r="L20" s="6">
        <f t="shared" si="4"/>
        <v>32174</v>
      </c>
      <c r="M20" s="6">
        <f t="shared" si="4"/>
        <v>0</v>
      </c>
      <c r="N20" s="6">
        <f t="shared" si="4"/>
        <v>14036</v>
      </c>
      <c r="O20" s="16">
        <f>SUM(B20:N20)</f>
        <v>181577</v>
      </c>
      <c r="Q20">
        <v>157433</v>
      </c>
    </row>
    <row r="21" spans="1:15" ht="12.75">
      <c r="A21" s="4" t="s">
        <v>13</v>
      </c>
      <c r="B21" s="4"/>
      <c r="C21" s="4"/>
      <c r="D21" s="4"/>
      <c r="E21" s="4"/>
      <c r="F21" s="4"/>
      <c r="G21" s="4">
        <v>7000</v>
      </c>
      <c r="H21" s="4"/>
      <c r="I21" s="4"/>
      <c r="J21" s="4"/>
      <c r="K21" s="4"/>
      <c r="L21" s="4">
        <v>26138</v>
      </c>
      <c r="M21" s="4"/>
      <c r="N21" s="4"/>
      <c r="O21" s="4">
        <f aca="true" t="shared" si="5" ref="O21:O43">SUM(B21:N21)</f>
        <v>33138</v>
      </c>
    </row>
    <row r="22" spans="1:15" ht="12.75">
      <c r="A22" s="1" t="s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8000</v>
      </c>
      <c r="O22" s="1">
        <f t="shared" si="5"/>
        <v>8000</v>
      </c>
    </row>
    <row r="23" spans="1:15" ht="12.75">
      <c r="A23" s="1" t="s">
        <v>27</v>
      </c>
      <c r="B23" s="1"/>
      <c r="C23" s="1"/>
      <c r="D23" s="1"/>
      <c r="E23" s="1"/>
      <c r="F23" s="1">
        <v>15000</v>
      </c>
      <c r="G23" s="1"/>
      <c r="H23" s="1"/>
      <c r="I23" s="1">
        <v>0</v>
      </c>
      <c r="J23" s="1">
        <v>9223</v>
      </c>
      <c r="K23" s="1"/>
      <c r="L23" s="1"/>
      <c r="M23" s="1"/>
      <c r="N23" s="1"/>
      <c r="O23" s="1">
        <f t="shared" si="5"/>
        <v>24223</v>
      </c>
    </row>
    <row r="24" spans="1:15" ht="12.75">
      <c r="A24" s="1" t="s">
        <v>28</v>
      </c>
      <c r="B24" s="1"/>
      <c r="C24" s="1"/>
      <c r="D24" s="1">
        <v>6036</v>
      </c>
      <c r="E24" s="1"/>
      <c r="F24" s="1">
        <v>6036</v>
      </c>
      <c r="G24" s="1"/>
      <c r="H24" s="1">
        <v>6036</v>
      </c>
      <c r="I24" s="1"/>
      <c r="J24" s="1">
        <v>6036</v>
      </c>
      <c r="K24" s="1"/>
      <c r="L24" s="1">
        <v>6036</v>
      </c>
      <c r="M24" s="1"/>
      <c r="N24" s="1">
        <v>6036</v>
      </c>
      <c r="O24" s="1">
        <f t="shared" si="5"/>
        <v>36216</v>
      </c>
    </row>
    <row r="25" spans="1:15" ht="12.75">
      <c r="A25" s="1" t="s">
        <v>35</v>
      </c>
      <c r="B25" s="1"/>
      <c r="C25" s="1"/>
      <c r="D25" s="1"/>
      <c r="E25" s="1"/>
      <c r="F25" s="1">
        <v>20000</v>
      </c>
      <c r="G25" s="1"/>
      <c r="H25" s="1">
        <v>35000</v>
      </c>
      <c r="I25" s="1"/>
      <c r="J25" s="1">
        <v>25000</v>
      </c>
      <c r="K25" s="1"/>
      <c r="L25" s="1"/>
      <c r="M25" s="1"/>
      <c r="N25" s="1"/>
      <c r="O25" s="1">
        <f t="shared" si="5"/>
        <v>80000</v>
      </c>
    </row>
    <row r="26" spans="1:15" ht="12.75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5"/>
        <v>0</v>
      </c>
    </row>
    <row r="27" spans="1:15" ht="12.75">
      <c r="A27" s="14" t="s">
        <v>29</v>
      </c>
      <c r="B27" s="13"/>
      <c r="C27" s="13">
        <v>3000</v>
      </c>
      <c r="D27" s="13">
        <f>D28</f>
        <v>3000</v>
      </c>
      <c r="E27" s="13">
        <f aca="true" t="shared" si="6" ref="E27:N27">E28</f>
        <v>3000</v>
      </c>
      <c r="F27" s="13">
        <f t="shared" si="6"/>
        <v>3000</v>
      </c>
      <c r="G27" s="13">
        <f t="shared" si="6"/>
        <v>3000</v>
      </c>
      <c r="H27" s="13">
        <f t="shared" si="6"/>
        <v>3000</v>
      </c>
      <c r="I27" s="13">
        <f t="shared" si="6"/>
        <v>3000</v>
      </c>
      <c r="J27" s="13">
        <f t="shared" si="6"/>
        <v>0</v>
      </c>
      <c r="K27" s="13">
        <f t="shared" si="6"/>
        <v>3000</v>
      </c>
      <c r="L27" s="13">
        <f t="shared" si="6"/>
        <v>2500</v>
      </c>
      <c r="M27" s="13">
        <f t="shared" si="6"/>
        <v>3000</v>
      </c>
      <c r="N27" s="13">
        <f t="shared" si="6"/>
        <v>0</v>
      </c>
      <c r="O27" s="1">
        <f t="shared" si="5"/>
        <v>29500</v>
      </c>
    </row>
    <row r="28" spans="1:15" ht="12.75">
      <c r="A28" s="12" t="s">
        <v>30</v>
      </c>
      <c r="B28" s="13"/>
      <c r="C28" s="13">
        <v>3000</v>
      </c>
      <c r="D28" s="13">
        <v>3000</v>
      </c>
      <c r="E28" s="13">
        <v>3000</v>
      </c>
      <c r="F28" s="13">
        <v>3000</v>
      </c>
      <c r="G28" s="13">
        <v>3000</v>
      </c>
      <c r="H28" s="13">
        <v>3000</v>
      </c>
      <c r="I28" s="13">
        <v>3000</v>
      </c>
      <c r="J28" s="13"/>
      <c r="K28" s="13">
        <v>3000</v>
      </c>
      <c r="L28" s="13">
        <v>2500</v>
      </c>
      <c r="M28" s="13">
        <v>3000</v>
      </c>
      <c r="N28" s="13"/>
      <c r="O28" s="1">
        <f t="shared" si="5"/>
        <v>29500</v>
      </c>
    </row>
    <row r="29" spans="1:15" ht="13.5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</row>
    <row r="30" spans="1:15" ht="6.75" customHeight="1" hidden="1" thickBot="1">
      <c r="A30" s="5" t="s">
        <v>16</v>
      </c>
      <c r="B30" s="6"/>
      <c r="C30" s="6">
        <f>C31+C32</f>
        <v>0</v>
      </c>
      <c r="D30" s="6">
        <f aca="true" t="shared" si="7" ref="D30:N30">D31+D32</f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4">
        <f t="shared" si="5"/>
        <v>0</v>
      </c>
    </row>
    <row r="31" spans="1:15" ht="13.5" hidden="1" thickBot="1">
      <c r="A31" s="4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5"/>
        <v>0</v>
      </c>
    </row>
    <row r="32" spans="1:15" ht="13.5" hidden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5"/>
        <v>0</v>
      </c>
    </row>
    <row r="33" spans="1:15" ht="13.5" thickBot="1">
      <c r="A33" s="5" t="s">
        <v>17</v>
      </c>
      <c r="B33" s="6"/>
      <c r="C33" s="6">
        <f>C34+C35+C36+C37</f>
        <v>0</v>
      </c>
      <c r="D33" s="6">
        <f>D34+D35+D36+D37</f>
        <v>0</v>
      </c>
      <c r="E33" s="6">
        <f>E34+E35+E36+E37</f>
        <v>0</v>
      </c>
      <c r="F33" s="6">
        <f>F34+F35+F36+F37</f>
        <v>0</v>
      </c>
      <c r="G33" s="6">
        <f>G34+G35+G36</f>
        <v>0</v>
      </c>
      <c r="H33" s="6">
        <f aca="true" t="shared" si="8" ref="H33:N33">H34+H35+H36</f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7">
        <f>O34+O35+O36+O37</f>
        <v>0</v>
      </c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5"/>
        <v>0</v>
      </c>
    </row>
    <row r="35" spans="1:15" ht="12.7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5"/>
        <v>0</v>
      </c>
    </row>
    <row r="36" spans="1:15" ht="13.5" hidden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5"/>
        <v>0</v>
      </c>
    </row>
    <row r="37" spans="1:15" ht="13.5" hidden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5"/>
        <v>0</v>
      </c>
    </row>
    <row r="38" spans="1:17" ht="13.5" thickBot="1">
      <c r="A38" s="5" t="s">
        <v>18</v>
      </c>
      <c r="B38" s="6"/>
      <c r="C38" s="6">
        <f>C39+C40+C41+C42+C43</f>
        <v>7500</v>
      </c>
      <c r="D38" s="6">
        <f aca="true" t="shared" si="9" ref="D38:N38">D39+D40+D41+D42+D43</f>
        <v>14500</v>
      </c>
      <c r="E38" s="6">
        <f t="shared" si="9"/>
        <v>26500</v>
      </c>
      <c r="F38" s="6">
        <f t="shared" si="9"/>
        <v>7500</v>
      </c>
      <c r="G38" s="6">
        <f t="shared" si="9"/>
        <v>11200</v>
      </c>
      <c r="H38" s="6">
        <f t="shared" si="9"/>
        <v>14767</v>
      </c>
      <c r="I38" s="6">
        <f t="shared" si="9"/>
        <v>24200</v>
      </c>
      <c r="J38" s="6">
        <f t="shared" si="9"/>
        <v>19200</v>
      </c>
      <c r="K38" s="6">
        <f t="shared" si="9"/>
        <v>17564</v>
      </c>
      <c r="L38" s="6">
        <f t="shared" si="9"/>
        <v>11200</v>
      </c>
      <c r="M38" s="6">
        <f t="shared" si="9"/>
        <v>42900</v>
      </c>
      <c r="N38" s="6">
        <f t="shared" si="9"/>
        <v>19447.89</v>
      </c>
      <c r="O38" s="7">
        <f t="shared" si="5"/>
        <v>216478.89</v>
      </c>
      <c r="Q38">
        <v>206959</v>
      </c>
    </row>
    <row r="39" spans="1:15" ht="12.75">
      <c r="A39" s="4" t="s">
        <v>19</v>
      </c>
      <c r="B39" s="4"/>
      <c r="C39" s="4">
        <v>7500</v>
      </c>
      <c r="D39" s="4">
        <v>7500</v>
      </c>
      <c r="E39" s="4">
        <v>7500</v>
      </c>
      <c r="F39" s="4">
        <v>7500</v>
      </c>
      <c r="G39" s="4">
        <v>11200</v>
      </c>
      <c r="H39" s="4">
        <v>11200</v>
      </c>
      <c r="I39" s="4">
        <v>11200</v>
      </c>
      <c r="J39" s="4">
        <v>11200</v>
      </c>
      <c r="K39" s="4">
        <v>11200</v>
      </c>
      <c r="L39" s="4">
        <v>11200</v>
      </c>
      <c r="M39" s="4">
        <v>11900</v>
      </c>
      <c r="N39" s="4">
        <v>7876.89</v>
      </c>
      <c r="O39" s="4">
        <f t="shared" si="5"/>
        <v>116976.89</v>
      </c>
    </row>
    <row r="40" spans="1:15" ht="12.75">
      <c r="A40" s="1" t="s">
        <v>20</v>
      </c>
      <c r="B40" s="1"/>
      <c r="C40" s="1"/>
      <c r="D40" s="1">
        <v>7000</v>
      </c>
      <c r="E40" s="1">
        <v>11000</v>
      </c>
      <c r="F40" s="1"/>
      <c r="G40" s="1"/>
      <c r="H40" s="1">
        <v>3567</v>
      </c>
      <c r="I40" s="1"/>
      <c r="J40" s="1">
        <v>8000</v>
      </c>
      <c r="K40" s="1">
        <v>6364</v>
      </c>
      <c r="L40" s="1"/>
      <c r="M40" s="1">
        <v>12500</v>
      </c>
      <c r="N40" s="1">
        <v>5000</v>
      </c>
      <c r="O40" s="1">
        <f t="shared" si="5"/>
        <v>53431</v>
      </c>
    </row>
    <row r="41" spans="1:15" ht="12.75">
      <c r="A41" s="1" t="s">
        <v>21</v>
      </c>
      <c r="B41" s="1"/>
      <c r="C41" s="1"/>
      <c r="D41" s="1"/>
      <c r="E41" s="1">
        <v>5000</v>
      </c>
      <c r="F41" s="1"/>
      <c r="G41" s="1"/>
      <c r="H41" s="1"/>
      <c r="I41" s="1">
        <v>7000</v>
      </c>
      <c r="J41" s="1"/>
      <c r="K41" s="1"/>
      <c r="L41" s="1"/>
      <c r="M41" s="1">
        <v>8500</v>
      </c>
      <c r="N41" s="1"/>
      <c r="O41" s="1">
        <f t="shared" si="5"/>
        <v>20500</v>
      </c>
    </row>
    <row r="42" spans="1:15" ht="12.75">
      <c r="A42" s="1" t="s">
        <v>22</v>
      </c>
      <c r="B42" s="1"/>
      <c r="C42" s="1"/>
      <c r="D42" s="1"/>
      <c r="E42" s="1">
        <v>3000</v>
      </c>
      <c r="F42" s="1"/>
      <c r="G42" s="1"/>
      <c r="H42" s="1"/>
      <c r="I42" s="1">
        <v>6000</v>
      </c>
      <c r="J42" s="1"/>
      <c r="K42" s="1"/>
      <c r="L42" s="1"/>
      <c r="M42" s="1">
        <v>10000</v>
      </c>
      <c r="N42" s="1">
        <v>6571</v>
      </c>
      <c r="O42" s="1">
        <f t="shared" si="5"/>
        <v>25571</v>
      </c>
    </row>
    <row r="43" spans="1:15" ht="13.5" thickBot="1">
      <c r="A43" s="1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f t="shared" si="5"/>
        <v>0</v>
      </c>
    </row>
    <row r="44" spans="1:17" ht="13.5" thickBot="1">
      <c r="A44" s="8" t="s">
        <v>24</v>
      </c>
      <c r="B44" s="6"/>
      <c r="C44" s="20">
        <f>C4+C6+C8+C10+C17+C20+C30+C33+C38+C27</f>
        <v>181686.674</v>
      </c>
      <c r="D44" s="20">
        <f>D4+D6+D8+D10+D17+D20+D30+D33+D38+D27</f>
        <v>195022.674</v>
      </c>
      <c r="E44" s="20">
        <f aca="true" t="shared" si="10" ref="E44:N44">E4+E6+E8+E10+E17+E20+E30+E33+E38+E27</f>
        <v>205886.674</v>
      </c>
      <c r="F44" s="20">
        <f t="shared" si="10"/>
        <v>275102.674</v>
      </c>
      <c r="G44" s="20">
        <f t="shared" si="10"/>
        <v>222478.31</v>
      </c>
      <c r="H44" s="20">
        <f t="shared" si="10"/>
        <v>261532.46600000001</v>
      </c>
      <c r="I44" s="20">
        <f t="shared" si="10"/>
        <v>247871.7302</v>
      </c>
      <c r="J44" s="20">
        <f t="shared" si="10"/>
        <v>230945.023</v>
      </c>
      <c r="K44" s="20">
        <f t="shared" si="10"/>
        <v>192150.023</v>
      </c>
      <c r="L44" s="20">
        <f t="shared" si="10"/>
        <v>246366.3824</v>
      </c>
      <c r="M44" s="20">
        <f t="shared" si="10"/>
        <v>218786.8042</v>
      </c>
      <c r="N44" s="20">
        <f t="shared" si="10"/>
        <v>205070.564</v>
      </c>
      <c r="O44" s="16">
        <f>SUM(B44:N44)</f>
        <v>2682899.9988</v>
      </c>
      <c r="Q44">
        <f>SUM(Q4:Q43)</f>
        <v>2425300</v>
      </c>
    </row>
    <row r="45" ht="5.25" customHeight="1"/>
    <row r="46" spans="1:13" ht="11.25" customHeight="1">
      <c r="A46" t="s">
        <v>31</v>
      </c>
      <c r="D46">
        <f>C44+D44+E44</f>
        <v>582596.022</v>
      </c>
      <c r="G46">
        <f>F44+G44+H44</f>
        <v>759113.45</v>
      </c>
      <c r="J46">
        <f>I44+J44+K44</f>
        <v>670966.7762</v>
      </c>
      <c r="M46">
        <f>L44+M44+N44</f>
        <v>670223.7506</v>
      </c>
    </row>
    <row r="47" ht="12.75" hidden="1"/>
    <row r="48" spans="1:7" ht="24" customHeight="1">
      <c r="A48" t="s">
        <v>32</v>
      </c>
      <c r="G48" t="s">
        <v>33</v>
      </c>
    </row>
    <row r="49" spans="1:13" ht="27.75" customHeight="1">
      <c r="A49" t="s">
        <v>38</v>
      </c>
      <c r="C49" t="s">
        <v>37</v>
      </c>
      <c r="D49">
        <f>D46/O44*100</f>
        <v>21.71515979949241</v>
      </c>
      <c r="G49">
        <f>G46/O44*100</f>
        <v>28.294511548679935</v>
      </c>
      <c r="J49">
        <f>J46/O44*100</f>
        <v>25.009011759667075</v>
      </c>
      <c r="M49">
        <f>M46/O44*100</f>
        <v>24.981316892160564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6"/>
  <sheetViews>
    <sheetView zoomScalePageLayoutView="0" workbookViewId="0" topLeftCell="A1">
      <selection activeCell="B5" sqref="B5:P51"/>
    </sheetView>
  </sheetViews>
  <sheetFormatPr defaultColWidth="9.00390625" defaultRowHeight="12.75"/>
  <cols>
    <col min="1" max="1" width="0.6171875" style="0" customWidth="1"/>
    <col min="2" max="2" width="15.125" style="0" customWidth="1"/>
    <col min="4" max="4" width="6.875" style="0" customWidth="1"/>
    <col min="5" max="5" width="8.875" style="0" customWidth="1"/>
  </cols>
  <sheetData>
    <row r="1" ht="2.25" customHeight="1"/>
    <row r="2" ht="12.75" hidden="1"/>
    <row r="3" spans="2:15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ht="13.5" thickBot="1"/>
    <row r="5" spans="2:16" ht="13.5" thickBot="1">
      <c r="B5" s="10"/>
      <c r="C5" s="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7"/>
    </row>
    <row r="6" spans="2:16" ht="12.75">
      <c r="B6" s="9"/>
      <c r="C6" s="4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9"/>
      <c r="P6" s="18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2.75">
      <c r="B10" s="2"/>
      <c r="C10" s="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ht="13.5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13.5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2:16" ht="13.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"/>
    </row>
    <row r="19" spans="2:16" ht="13.5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3.5" thickBo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3.5" thickBo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6"/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"/>
    </row>
    <row r="30" spans="2:16" ht="12.7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"/>
    </row>
    <row r="31" spans="2:16" ht="13.5" thickBo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/>
    </row>
    <row r="32" spans="2:16" ht="13.5" thickBo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3.5" thickBo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13.5" thickBo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3.5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13.5" thickBo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thickBo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3.5" thickBot="1">
      <c r="B46" s="8"/>
      <c r="C46" s="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6"/>
    </row>
  </sheetData>
  <sheetProtection/>
  <mergeCells count="1">
    <mergeCell ref="B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Admin</cp:lastModifiedBy>
  <cp:lastPrinted>2013-11-06T01:13:53Z</cp:lastPrinted>
  <dcterms:created xsi:type="dcterms:W3CDTF">2006-12-28T02:28:00Z</dcterms:created>
  <dcterms:modified xsi:type="dcterms:W3CDTF">2013-11-14T02:18:19Z</dcterms:modified>
  <cp:category/>
  <cp:version/>
  <cp:contentType/>
  <cp:contentStatus/>
</cp:coreProperties>
</file>